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785900daf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预算" sheetId="1" r:id="R53a22a7bf76d449f"/>
    <x:sheet xmlns:r="http://schemas.openxmlformats.org/officeDocument/2006/relationships" name="三日行程" sheetId="2" r:id="Rf946036a943745c5"/>
    <x:sheet xmlns:r="http://schemas.openxmlformats.org/officeDocument/2006/relationships" name="七日行程" sheetId="3" r:id="R2e205c655d174423"/>
    <x:sheet xmlns:r="http://schemas.openxmlformats.org/officeDocument/2006/relationships" name="景点与住宿" sheetId="4" r:id="R33e9ff0fc40546c8"/>
    <x:sheet xmlns:r="http://schemas.openxmlformats.org/officeDocument/2006/relationships" name="出发清单" sheetId="5" r:id="Rcb0d77368dfd4759"/>
    <x:sheet xmlns:r="http://schemas.openxmlformats.org/officeDocument/2006/relationships" name="来源" sheetId="6" r:id="R0f6d2820b18e49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"/>
    <x:numFmt numFmtId="201" formatCode="#,##0.00"/>
  </x:numFmts>
  <x:fonts count="9">
    <x:font>
      <x:sz val="11"/>
      <x:name val="Carlito"/>
    </x:font>
    <x:font>
      <x:sz val="11"/>
      <x:color rgb="FF1764A0"/>
      <x:name val="Carlito"/>
    </x:font>
    <x:font>
      <x:sz val="11"/>
      <x:name val="Arial"/>
    </x:font>
    <x:font>
      <x:sz val="11"/>
      <x:color rgb="FF1764A0"/>
      <x:name val="Arial"/>
    </x:font>
    <x:font>
      <x:sz val="16"/>
      <x:name val="Arial"/>
    </x:font>
    <x:font>
      <x:b/>
      <x:sz val="16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53F5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1" fontId="0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1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wrapText="1"/>
    </x:xf>
    <x:xf numFmtId="201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201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1529eea554994" /><Relationship Type="http://schemas.openxmlformats.org/officeDocument/2006/relationships/theme" Target="/xl/theme/theme1.xml" Id="Rcb416b6d87764f95" /><Relationship Type="http://schemas.openxmlformats.org/officeDocument/2006/relationships/sharedStrings" Target="/xl/sharedStrings.xml" Id="R594f6222d6034899" /><Relationship Type="http://schemas.openxmlformats.org/officeDocument/2006/relationships/worksheet" Target="/xl/worksheets/sheet1.xml" Id="R53a22a7bf76d449f" /><Relationship Type="http://schemas.openxmlformats.org/officeDocument/2006/relationships/worksheet" Target="/xl/worksheets/sheet2.xml" Id="Rf946036a943745c5" /><Relationship Type="http://schemas.openxmlformats.org/officeDocument/2006/relationships/worksheet" Target="/xl/worksheets/sheet3.xml" Id="R2e205c655d174423" /><Relationship Type="http://schemas.openxmlformats.org/officeDocument/2006/relationships/worksheet" Target="/xl/worksheets/sheet4.xml" Id="R33e9ff0fc40546c8" /><Relationship Type="http://schemas.openxmlformats.org/officeDocument/2006/relationships/worksheet" Target="/xl/worksheets/sheet5.xml" Id="Rcb0d77368dfd4759" /><Relationship Type="http://schemas.openxmlformats.org/officeDocument/2006/relationships/worksheet" Target="/xl/worksheets/sheet6.xml" Id="R0f6d2820b18e49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5.630001068115234" hidden="0" customWidth="1"/>
    <x:col min="2" max="2" width="13.130000114440918" hidden="0" customWidth="1"/>
    <x:col min="3" max="3" width="43.75" hidden="0" customWidth="1"/>
    <x:col min="4" max="4" width="20.6299991607666" hidden="0" customWidth="1"/>
    <x:col min="5" max="5" width="30" hidden="0" customWidth="1"/>
    <x:col min="6" max="6" width="30" hidden="0" customWidth="1"/>
  </x:cols>
  <x:sheetData>
    <x:row r="1" ht="30" customHeight="1">
      <x:c r="A1" s="9"/>
      <x:c r="B1" s="9"/>
      <x:c r="C1" s="9"/>
      <x:c r="D1" s="9"/>
      <x:c r="E1" s="9"/>
      <x:c r="F1" s="9"/>
    </x:row>
    <x:row r="2" ht="30" customHeight="1">
      <x:c r="A2" s="14" t="str">
        <x:v>上海出发 · 日本一人旅行预算</x:v>
      </x:c>
      <x:c r="B2" s="14"/>
      <x:c r="C2" s="14"/>
      <x:c r="D2" s="14"/>
      <x:c r="E2" s="14"/>
      <x:c r="F2" s="14"/>
    </x:row>
    <x:row r="3" ht="48" customHeight="1">
      <x:c r="A3" s="9" t="str">
        <x:v>金额均为规划假设，非实时报价；黄色为可编辑输入。日期未定，Notion待合并。</x:v>
      </x:c>
      <x:c r="B3" s="9"/>
      <x:c r="C3" s="9"/>
      <x:c r="D3" s="9"/>
      <x:c r="E3" s="9"/>
      <x:c r="F3" s="9"/>
    </x:row>
    <x:row r="4" ht="30" customHeight="1">
      <x:c r="A4" s="9"/>
      <x:c r="B4" s="9"/>
      <x:c r="C4" s="9"/>
      <x:c r="D4" s="9"/>
      <x:c r="E4" s="9"/>
      <x:c r="F4" s="9"/>
    </x:row>
    <x:row r="5" ht="30" customHeight="1">
      <x:c r="A5" s="18" t="str">
        <x:v>输入参数</x:v>
      </x:c>
      <x:c r="B5" s="18" t="str">
        <x:v>数值</x:v>
      </x:c>
      <x:c r="C5" s="18" t="str">
        <x:v>单位/说明</x:v>
      </x:c>
      <x:c r="D5" s="18"/>
      <x:c r="E5" s="19"/>
      <x:c r="F5" s="19"/>
    </x:row>
    <x:row r="6" ht="30" customHeight="1">
      <x:c r="A6" s="9" t="str">
        <x:v>旅行天数</x:v>
      </x:c>
      <x:c r="B6" s="10" t="n">
        <x:v>7</x:v>
      </x:c>
      <x:c r="C6" s="9" t="str">
        <x:v>改为3或7；住宿夜数自动减1</x:v>
      </x:c>
      <x:c r="D6" s="9"/>
      <x:c r="E6" s="9"/>
      <x:c r="F6" s="9"/>
    </x:row>
    <x:row r="7" ht="30" customHeight="1">
      <x:c r="A7" s="9" t="str">
        <x:v>住宿单价</x:v>
      </x:c>
      <x:c r="B7" s="10" t="n">
        <x:v>180</x:v>
      </x:c>
      <x:c r="C7" s="9" t="str">
        <x:v>人民币/晚，单人青旅床位假设</x:v>
      </x:c>
      <x:c r="D7" s="9"/>
      <x:c r="E7" s="9"/>
      <x:c r="F7" s="9"/>
    </x:row>
    <x:row r="8" ht="30" customHeight="1">
      <x:c r="A8" s="9" t="str">
        <x:v>早餐</x:v>
      </x:c>
      <x:c r="B8" s="10" t="n">
        <x:v>500</x:v>
      </x:c>
      <x:c r="C8" s="9" t="str">
        <x:v>日元/天</x:v>
      </x:c>
      <x:c r="D8" s="9"/>
      <x:c r="E8" s="9"/>
      <x:c r="F8" s="9"/>
    </x:row>
    <x:row r="9" ht="30" customHeight="1">
      <x:c r="A9" s="9" t="str">
        <x:v>午餐</x:v>
      </x:c>
      <x:c r="B9" s="10" t="n">
        <x:v>1000</x:v>
      </x:c>
      <x:c r="C9" s="9" t="str">
        <x:v>日元/天</x:v>
      </x:c>
      <x:c r="D9" s="9"/>
      <x:c r="E9" s="9"/>
      <x:c r="F9" s="9"/>
    </x:row>
    <x:row r="10" ht="30" customHeight="1">
      <x:c r="A10" s="9" t="str">
        <x:v>晚餐</x:v>
      </x:c>
      <x:c r="B10" s="10" t="n">
        <x:v>1100</x:v>
      </x:c>
      <x:c r="C10" s="9" t="str">
        <x:v>日元/天</x:v>
      </x:c>
      <x:c r="D10" s="9"/>
      <x:c r="E10" s="9"/>
      <x:c r="F10" s="9"/>
    </x:row>
    <x:row r="11" ht="30" customHeight="1">
      <x:c r="A11" s="9" t="str">
        <x:v>饮料小吃</x:v>
      </x:c>
      <x:c r="B11" s="10" t="n">
        <x:v>400</x:v>
      </x:c>
      <x:c r="C11" s="9" t="str">
        <x:v>日元/天</x:v>
      </x:c>
      <x:c r="D11" s="9"/>
      <x:c r="E11" s="9"/>
      <x:c r="F11" s="9"/>
    </x:row>
    <x:row r="12" ht="30" customHeight="1">
      <x:c r="A12" s="9" t="str">
        <x:v>汇率</x:v>
      </x:c>
      <x:c r="B12" s="11" t="n">
        <x:v>0.048</x:v>
      </x:c>
      <x:c r="C12" s="9" t="str">
        <x:v>人民币/日元，自设预算汇率，非实时</x:v>
      </x:c>
      <x:c r="D12" s="9"/>
      <x:c r="E12" s="9"/>
      <x:c r="F12" s="9"/>
    </x:row>
    <x:row r="13" ht="30" customHeight="1">
      <x:c r="A13" s="9" t="str">
        <x:v>往返机票</x:v>
      </x:c>
      <x:c r="B13" s="10" t="n">
        <x:v>1400</x:v>
      </x:c>
      <x:c r="C13" s="9" t="str">
        <x:v>人民币，含税目标假设，不含额外托运</x:v>
      </x:c>
      <x:c r="D13" s="9"/>
      <x:c r="E13" s="9"/>
      <x:c r="F13" s="9"/>
    </x:row>
    <x:row r="14" ht="30" customHeight="1">
      <x:c r="A14" s="9" t="str">
        <x:v>托运行李</x:v>
      </x:c>
      <x:c r="B14" s="10" t="n">
        <x:v>0</x:v>
      </x:c>
      <x:c r="C14" s="9" t="str">
        <x:v>人民币，不需要为0；按航司报价修改</x:v>
      </x:c>
      <x:c r="D14" s="9"/>
      <x:c r="E14" s="9"/>
      <x:c r="F14" s="9"/>
    </x:row>
    <x:row r="15" ht="30" customHeight="1">
      <x:c r="A15" s="9" t="str">
        <x:v>签证及代办</x:v>
      </x:c>
      <x:c r="B15" s="10" t="n">
        <x:v>400</x:v>
      </x:c>
      <x:c r="C15" s="9" t="str">
        <x:v>人民币，已有有效签证可改0</x:v>
      </x:c>
      <x:c r="D15" s="9"/>
      <x:c r="E15" s="9"/>
      <x:c r="F15" s="9"/>
    </x:row>
    <x:row r="16" ht="30" customHeight="1">
      <x:c r="A16" s="9" t="str">
        <x:v>购物额度</x:v>
      </x:c>
      <x:c r="B16" s="10" t="n">
        <x:v>500</x:v>
      </x:c>
      <x:c r="C16" s="9" t="str">
        <x:v>人民币，可改0</x:v>
      </x:c>
      <x:c r="D16" s="9"/>
      <x:c r="E16" s="9"/>
      <x:c r="F16" s="9"/>
    </x:row>
    <x:row r="17" ht="30" customHeight="1">
      <x:c r="A17" s="9" t="str">
        <x:v>预算上限</x:v>
      </x:c>
      <x:c r="B17" s="10" t="n">
        <x:v>6000</x:v>
      </x:c>
      <x:c r="C17" s="9" t="str">
        <x:v>人民币</x:v>
      </x:c>
      <x:c r="D17" s="9"/>
      <x:c r="E17" s="9"/>
      <x:c r="F17" s="9"/>
    </x:row>
    <x:row r="18" ht="30" customHeight="1">
      <x:c r="A18" s="9" t="str">
        <x:v>住宿夜数</x:v>
      </x:c>
      <x:c r="B18" s="9" t="n">
        <x:f>B6-1</x:f>
        <x:v>6</x:v>
      </x:c>
      <x:c r="C18" s="9" t="str">
        <x:v>自动计算</x:v>
      </x:c>
      <x:c r="D18" s="9"/>
      <x:c r="E18" s="9"/>
      <x:c r="F18" s="9"/>
    </x:row>
    <x:row r="19" ht="30" customHeight="1">
      <x:c r="A19" s="9"/>
      <x:c r="B19" s="9"/>
      <x:c r="C19" s="9"/>
      <x:c r="D19" s="9"/>
      <x:c r="E19" s="9"/>
      <x:c r="F19" s="9"/>
    </x:row>
    <x:row r="20" ht="30" customHeight="1">
      <x:c r="A20" s="9"/>
      <x:c r="B20" s="9"/>
      <x:c r="C20" s="9"/>
      <x:c r="D20" s="9"/>
      <x:c r="E20" s="9"/>
      <x:c r="F20" s="9"/>
    </x:row>
    <x:row r="21" ht="30" customHeight="1">
      <x:c r="A21" s="18" t="str">
        <x:v>费用项目</x:v>
      </x:c>
      <x:c r="B21" s="18" t="str">
        <x:v>数量</x:v>
      </x:c>
      <x:c r="C21" s="18" t="str">
        <x:v>单价（人民币）</x:v>
      </x:c>
      <x:c r="D21" s="18" t="str">
        <x:v>金额（人民币）</x:v>
      </x:c>
      <x:c r="E21" s="19"/>
      <x:c r="F21" s="19"/>
    </x:row>
    <x:row r="22" ht="30" customHeight="1">
      <x:c r="A22" s="9" t="str">
        <x:v>含税机票</x:v>
      </x:c>
      <x:c r="B22" s="9" t="n">
        <x:f>1</x:f>
        <x:v>1</x:v>
      </x:c>
      <x:c r="C22" s="12" t="n">
        <x:f>B13</x:f>
        <x:v>1400</x:v>
      </x:c>
      <x:c r="D22" s="12" t="n">
        <x:f>B22*C22</x:f>
        <x:v>1400</x:v>
      </x:c>
      <x:c r="E22" s="9"/>
      <x:c r="F22" s="9"/>
    </x:row>
    <x:row r="23" ht="30" customHeight="1">
      <x:c r="A23" s="9" t="str">
        <x:v>额外托运</x:v>
      </x:c>
      <x:c r="B23" s="9" t="n">
        <x:f>1</x:f>
        <x:v>1</x:v>
      </x:c>
      <x:c r="C23" s="12" t="n">
        <x:f>B14</x:f>
        <x:v>0</x:v>
      </x:c>
      <x:c r="D23" s="12" t="n">
        <x:f>B23*C23</x:f>
        <x:v>0</x:v>
      </x:c>
      <x:c r="E23" s="9"/>
      <x:c r="F23" s="9"/>
    </x:row>
    <x:row r="24" ht="30" customHeight="1">
      <x:c r="A24" s="9" t="str">
        <x:v>住宿</x:v>
      </x:c>
      <x:c r="B24" s="9" t="n">
        <x:f>B18</x:f>
        <x:v>6</x:v>
      </x:c>
      <x:c r="C24" s="12" t="n">
        <x:f>B7</x:f>
        <x:v>180</x:v>
      </x:c>
      <x:c r="D24" s="12" t="n">
        <x:f>B24*C24</x:f>
        <x:v>1080</x:v>
      </x:c>
      <x:c r="E24" s="9"/>
      <x:c r="F24" s="9"/>
    </x:row>
    <x:row r="25" ht="30" customHeight="1">
      <x:c r="A25" s="9" t="str">
        <x:v>早餐</x:v>
      </x:c>
      <x:c r="B25" s="9" t="n">
        <x:f>B6</x:f>
        <x:v>7</x:v>
      </x:c>
      <x:c r="C25" s="12" t="n">
        <x:f>B8*B12</x:f>
        <x:v>24</x:v>
      </x:c>
      <x:c r="D25" s="12" t="n">
        <x:f>B25*C25</x:f>
        <x:v>168</x:v>
      </x:c>
      <x:c r="E25" s="9"/>
      <x:c r="F25" s="9"/>
    </x:row>
    <x:row r="26" ht="30" customHeight="1">
      <x:c r="A26" s="9" t="str">
        <x:v>午餐</x:v>
      </x:c>
      <x:c r="B26" s="9" t="n">
        <x:f>B6</x:f>
        <x:v>7</x:v>
      </x:c>
      <x:c r="C26" s="12" t="n">
        <x:f>B9*B12</x:f>
        <x:v>48</x:v>
      </x:c>
      <x:c r="D26" s="12" t="n">
        <x:f>B26*C26</x:f>
        <x:v>336</x:v>
      </x:c>
      <x:c r="E26" s="9"/>
      <x:c r="F26" s="9"/>
    </x:row>
    <x:row r="27" ht="30" customHeight="1">
      <x:c r="A27" s="9" t="str">
        <x:v>晚餐</x:v>
      </x:c>
      <x:c r="B27" s="9" t="n">
        <x:f>B6</x:f>
        <x:v>7</x:v>
      </x:c>
      <x:c r="C27" s="12" t="n">
        <x:f>B10*B12</x:f>
        <x:v>52.800000000000004</x:v>
      </x:c>
      <x:c r="D27" s="12" t="n">
        <x:f>B27*C27</x:f>
        <x:v>369.6</x:v>
      </x:c>
      <x:c r="E27" s="9"/>
      <x:c r="F27" s="9"/>
    </x:row>
    <x:row r="28" ht="30" customHeight="1">
      <x:c r="A28" s="9" t="str">
        <x:v>饮料小吃</x:v>
      </x:c>
      <x:c r="B28" s="9" t="n">
        <x:f>B6</x:f>
        <x:v>7</x:v>
      </x:c>
      <x:c r="C28" s="12" t="n">
        <x:f>B11*B12</x:f>
        <x:v>19.2</x:v>
      </x:c>
      <x:c r="D28" s="12" t="n">
        <x:f>B28*C28</x:f>
        <x:v>134.4</x:v>
      </x:c>
      <x:c r="E28" s="9"/>
      <x:c r="F28" s="9"/>
    </x:row>
    <x:row r="29" ht="30" customHeight="1">
      <x:c r="A29" s="9" t="str">
        <x:v>市内及跨城交通</x:v>
      </x:c>
      <x:c r="B29" s="9" t="n">
        <x:f>1</x:f>
        <x:v>1</x:v>
      </x:c>
      <x:c r="C29" s="12" t="n">
        <x:f>IF(B6=3,270,500)</x:f>
        <x:v>500</x:v>
      </x:c>
      <x:c r="D29" s="12" t="n">
        <x:f>B29*C29</x:f>
        <x:v>500</x:v>
      </x:c>
      <x:c r="E29" s="9"/>
      <x:c r="F29" s="9"/>
    </x:row>
    <x:row r="30" ht="30" customHeight="1">
      <x:c r="A30" s="9" t="str">
        <x:v>日本机场往返</x:v>
      </x:c>
      <x:c r="B30" s="9" t="n">
        <x:f>1</x:f>
        <x:v>1</x:v>
      </x:c>
      <x:c r="C30" s="12" t="n">
        <x:f>200</x:f>
        <x:v>200</x:v>
      </x:c>
      <x:c r="D30" s="12" t="n">
        <x:f>B30*C30</x:f>
        <x:v>200</x:v>
      </x:c>
      <x:c r="E30" s="9"/>
      <x:c r="F30" s="9"/>
    </x:row>
    <x:row r="31" ht="30" customHeight="1">
      <x:c r="A31" s="9" t="str">
        <x:v>景点</x:v>
      </x:c>
      <x:c r="B31" s="9" t="n">
        <x:f>1</x:f>
        <x:v>1</x:v>
      </x:c>
      <x:c r="C31" s="12" t="n">
        <x:f>IF(B6=3,80,200)</x:f>
        <x:v>200</x:v>
      </x:c>
      <x:c r="D31" s="12" t="n">
        <x:f>B31*C31</x:f>
        <x:v>200</x:v>
      </x:c>
      <x:c r="E31" s="9"/>
      <x:c r="F31" s="9"/>
    </x:row>
    <x:row r="32" ht="30" customHeight="1">
      <x:c r="A32" s="9" t="str">
        <x:v>上网</x:v>
      </x:c>
      <x:c r="B32" s="9" t="n">
        <x:f>1</x:f>
        <x:v>1</x:v>
      </x:c>
      <x:c r="C32" s="12" t="n">
        <x:f>IF(B6=3,60,80)</x:f>
        <x:v>80</x:v>
      </x:c>
      <x:c r="D32" s="12" t="n">
        <x:f>B32*C32</x:f>
        <x:v>80</x:v>
      </x:c>
      <x:c r="E32" s="9"/>
      <x:c r="F32" s="9"/>
    </x:row>
    <x:row r="33" ht="30" customHeight="1">
      <x:c r="A33" s="9" t="str">
        <x:v>签证及代办</x:v>
      </x:c>
      <x:c r="B33" s="9" t="n">
        <x:f>1</x:f>
        <x:v>1</x:v>
      </x:c>
      <x:c r="C33" s="12" t="n">
        <x:f>B15</x:f>
        <x:v>400</x:v>
      </x:c>
      <x:c r="D33" s="12" t="n">
        <x:f>B33*C33</x:f>
        <x:v>400</x:v>
      </x:c>
      <x:c r="E33" s="9"/>
      <x:c r="F33" s="9"/>
    </x:row>
    <x:row r="34" ht="30" customHeight="1">
      <x:c r="A34" s="9" t="str">
        <x:v>保险及上海机场公共交通</x:v>
      </x:c>
      <x:c r="B34" s="9" t="n">
        <x:f>1</x:f>
        <x:v>1</x:v>
      </x:c>
      <x:c r="C34" s="12" t="n">
        <x:f>IF(B6=3,100,120)</x:f>
        <x:v>120</x:v>
      </x:c>
      <x:c r="D34" s="12" t="n">
        <x:f>B34*C34</x:f>
        <x:v>120</x:v>
      </x:c>
      <x:c r="E34" s="9"/>
      <x:c r="F34" s="9"/>
    </x:row>
    <x:row r="35" ht="30" customHeight="1">
      <x:c r="A35" s="9" t="str">
        <x:v>机动金</x:v>
      </x:c>
      <x:c r="B35" s="9" t="n">
        <x:f>1</x:f>
        <x:v>1</x:v>
      </x:c>
      <x:c r="C35" s="12" t="n">
        <x:f>IF(B6=3,300,500)</x:f>
        <x:v>500</x:v>
      </x:c>
      <x:c r="D35" s="12" t="n">
        <x:f>B35*C35</x:f>
        <x:v>500</x:v>
      </x:c>
      <x:c r="E35" s="9"/>
      <x:c r="F35" s="9"/>
    </x:row>
    <x:row r="36" ht="30" customHeight="1">
      <x:c r="A36" s="9"/>
      <x:c r="B36" s="9"/>
      <x:c r="C36" s="12"/>
      <x:c r="D36" s="12"/>
      <x:c r="E36" s="9"/>
      <x:c r="F36" s="9"/>
    </x:row>
    <x:row r="37" ht="42" customHeight="1">
      <x:c r="A37" s="20" t="str">
        <x:v>旅行预算（不含购物，含机动金）</x:v>
      </x:c>
      <x:c r="B37" s="20"/>
      <x:c r="C37" s="21"/>
      <x:c r="D37" s="21" t="n">
        <x:f>SUM(D22:D35)</x:f>
        <x:v>5488</x:v>
      </x:c>
      <x:c r="E37" s="9"/>
      <x:c r="F37" s="9"/>
    </x:row>
    <x:row r="38" ht="42" customHeight="1">
      <x:c r="A38" s="20" t="str">
        <x:v>含购物总预算</x:v>
      </x:c>
      <x:c r="B38" s="20"/>
      <x:c r="C38" s="21"/>
      <x:c r="D38" s="21" t="n">
        <x:f>D37+B16</x:f>
        <x:v>5988</x:v>
      </x:c>
      <x:c r="E38" s="9"/>
      <x:c r="F38" s="9"/>
    </x:row>
    <x:row r="39" ht="42" customHeight="1">
      <x:c r="A39" s="20" t="str">
        <x:v>预算余额（负数为超支）</x:v>
      </x:c>
      <x:c r="B39" s="20"/>
      <x:c r="C39" s="21"/>
      <x:c r="D39" s="21" t="n">
        <x:f>B17-D38</x:f>
        <x:v>12</x:v>
      </x:c>
      <x:c r="E39" s="9"/>
      <x:c r="F39" s="9"/>
    </x:row>
    <x:row r="40" ht="42" customHeight="1">
      <x:c r="A40" s="20" t="str">
        <x:v>平均每日旅行预算（不含购物）</x:v>
      </x:c>
      <x:c r="B40" s="20"/>
      <x:c r="C40" s="21"/>
      <x:c r="D40" s="21" t="n">
        <x:f>D37/B6</x:f>
        <x:v>784</x:v>
      </x:c>
      <x:c r="E40" s="9"/>
      <x:c r="F40" s="9"/>
    </x:row>
    <x:row r="41" ht="30" customHeight="1">
      <x:c r="A41" s="9"/>
      <x:c r="B41" s="9"/>
      <x:c r="C41" s="9"/>
      <x:c r="D41" s="9"/>
      <x:c r="E41" s="9"/>
      <x:c r="F41" s="9"/>
    </x:row>
    <x:row r="42" ht="30" customHeight="1">
      <x:c r="A42" s="9" t="str">
        <x:v>交通、景点、上网等按3天/7天两档估算；不要用于其他天数。币种在每列标明。</x:v>
      </x:c>
      <x:c r="B42" s="9"/>
      <x:c r="C42" s="9"/>
      <x:c r="D42" s="9"/>
      <x:c r="E42" s="9"/>
      <x:c r="F42" s="9"/>
    </x:row>
  </x:sheetData>
  <x:mergeCells>
    <x:mergeCell ref="A2:F2"/>
    <x:mergeCell ref="A3:F3"/>
    <x:mergeCell ref="A42:F42"/>
  </x:mergeCells>
  <x:conditionalFormatting sqref="D39:D39">
    <x:cfRule type="cellIs" dxfId="0" priority="1" operator="lessThan">
      <x:formula>0</x:formula>
    </x:cfRule>
  </x:conditionalFormatting>
  <x:dataValidations count="2">
    <x:dataValidation type="list" sqref="B6">
      <x:formula1>"3,7"</x:formula1>
    </x:dataValidation>
    <x:dataValidation type="decimal" operator="greaterThanOrEqual" sqref="B7:B11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.75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</x:cols>
  <x:sheetData>
    <x:row r="1" ht="30" customHeight="1">
      <x:c r="A1" s="9"/>
      <x:c r="B1" s="9"/>
      <x:c r="C1" s="9"/>
      <x:c r="D1" s="9"/>
      <x:c r="E1" s="9"/>
      <x:c r="F1" s="9"/>
    </x:row>
    <x:row r="2" ht="30" customHeight="1">
      <x:c r="A2" s="14" t="str">
        <x:v>三日行程</x:v>
      </x:c>
      <x:c r="B2" s="14"/>
      <x:c r="C2" s="14"/>
      <x:c r="D2" s="14"/>
      <x:c r="E2" s="14"/>
      <x:c r="F2" s="14"/>
    </x:row>
    <x:row r="3" ht="30" customHeight="1">
      <x:c r="A3" s="9"/>
      <x:c r="B3" s="9"/>
      <x:c r="C3" s="9"/>
      <x:c r="D3" s="9"/>
      <x:c r="E3" s="9"/>
      <x:c r="F3" s="9"/>
    </x:row>
    <x:row r="4" ht="30" customHeight="1">
      <x:c r="A4" s="18" t="str">
        <x:v>天</x:v>
      </x:c>
      <x:c r="B4" s="18" t="str">
        <x:v>区域</x:v>
      </x:c>
      <x:c r="C4" s="18" t="str">
        <x:v>上午</x:v>
      </x:c>
      <x:c r="D4" s="18" t="str">
        <x:v>下午</x:v>
      </x:c>
      <x:c r="E4" s="18" t="str">
        <x:v>晚间</x:v>
      </x:c>
      <x:c r="F4" s="18" t="str">
        <x:v>提醒</x:v>
      </x:c>
    </x:row>
    <x:row r="5" ht="95" customHeight="1">
      <x:c r="A5" s="9" t="str">
        <x:v>D1</x:v>
      </x:c>
      <x:c r="B5" s="9" t="str">
        <x:v>上海 → 大阪</x:v>
      </x:c>
      <x:c r="C5" s="9" t="str">
        <x:v>抵达关西机场，公共交通到酒店，放行李</x:v>
      </x:c>
      <x:c r="D5" s="9" t="str">
        <x:v>难波、法善寺横丁</x:v>
      </x:c>
      <x:c r="E5" s="9" t="str">
        <x:v>道顿堀、心斋桥</x:v>
      </x:c>
      <x:c r="F5" s="9" t="str">
        <x:v>抵达日不预约付费景点；末班车按航班日期核对</x:v>
      </x:c>
    </x:row>
    <x:row r="6" ht="95" customHeight="1">
      <x:c r="A6" s="9" t="str">
        <x:v>D2</x:v>
      </x:c>
      <x:c r="B6" s="9" t="str">
        <x:v>大阪城市散步</x:v>
      </x:c>
      <x:c r="C6" s="9" t="str">
        <x:v>大阪城公园，看城外观</x:v>
      </x:c>
      <x:c r="D6" s="9" t="str">
        <x:v>中之岛、北滨</x:v>
      </x:c>
      <x:c r="E6" s="9" t="str">
        <x:v>梅田</x:v>
      </x:c>
      <x:c r="F6" s="9" t="str">
        <x:v>如果更想看古街，可整天替换成京都东山，不叠加</x:v>
      </x:c>
    </x:row>
    <x:row r="7" ht="95" customHeight="1">
      <x:c r="A7" s="9" t="str">
        <x:v>D3</x:v>
      </x:c>
      <x:c r="B7" s="9" t="str">
        <x:v>大阪 → 上海</x:v>
      </x:c>
      <x:c r="C7" s="9" t="str">
        <x:v>酒店周边早餐、补逛</x:v>
      </x:c>
      <x:c r="D7" s="9" t="str">
        <x:v>取行李，前往关西机场</x:v>
      </x:c>
      <x:c r="E7" s="9" t="str">
        <x:v>按实际航班返程</x:v>
      </x:c>
      <x:c r="F7" s="9" t="str">
        <x:v>国际航班至少提前3小时到机场，另计交通时间</x:v>
      </x:c>
    </x:row>
    <x:row r="8" ht="95" customHeight="1">
      <x:c r="A8" s="9"/>
      <x:c r="B8" s="9"/>
      <x:c r="C8" s="9"/>
      <x:c r="D8" s="9"/>
      <x:c r="E8" s="9"/>
      <x:c r="F8" s="9"/>
    </x:row>
    <x:row r="9" ht="95" customHeight="1">
      <x:c r="A9" s="9"/>
      <x:c r="B9" s="9"/>
      <x:c r="C9" s="9"/>
      <x:c r="D9" s="9"/>
      <x:c r="E9" s="9"/>
      <x:c r="F9" s="9"/>
    </x:row>
    <x:row r="10" ht="95" customHeight="1">
      <x:c r="A10" s="9"/>
      <x:c r="B10" s="9"/>
      <x:c r="C10" s="9"/>
      <x:c r="D10" s="9"/>
      <x:c r="E10" s="9"/>
      <x:c r="F10" s="9"/>
    </x:row>
    <x:row r="11" ht="95" customHeight="1">
      <x:c r="A11" s="9"/>
      <x:c r="B11" s="9"/>
      <x:c r="C11" s="9"/>
      <x:c r="D11" s="9"/>
      <x:c r="E11" s="9"/>
      <x:c r="F11" s="9"/>
    </x:row>
    <x:row r="12" ht="30" customHeight="1">
      <x:c r="A12" s="9"/>
      <x:c r="B12" s="9"/>
      <x:c r="C12" s="9"/>
      <x:c r="D12" s="9"/>
      <x:c r="E12" s="9"/>
      <x:c r="F12" s="9"/>
    </x:row>
    <x:row r="13" ht="30" customHeight="1">
      <x:c r="A13" s="9"/>
      <x:c r="B13" s="9"/>
      <x:c r="C13" s="9"/>
      <x:c r="D13" s="9"/>
      <x:c r="E13" s="9"/>
      <x:c r="F13" s="9"/>
    </x:row>
    <x:row r="14" ht="30" customHeight="1">
      <x:c r="A14" s="9"/>
      <x:c r="B14" s="9"/>
      <x:c r="C14" s="9"/>
      <x:c r="D14" s="9"/>
      <x:c r="E14" s="9"/>
      <x:c r="F14" s="9"/>
    </x:row>
    <x:row r="15" ht="30" customHeight="1">
      <x:c r="A15" s="9"/>
      <x:c r="B15" s="9"/>
      <x:c r="C15" s="9"/>
      <x:c r="D15" s="9"/>
      <x:c r="E15" s="9"/>
      <x:c r="F15" s="9"/>
    </x:row>
    <x:row r="16" ht="30" customHeight="1">
      <x:c r="A16" s="9"/>
      <x:c r="B16" s="9"/>
      <x:c r="C16" s="9"/>
      <x:c r="D16" s="9"/>
      <x:c r="E16" s="9"/>
      <x:c r="F16" s="9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.75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</x:cols>
  <x:sheetData>
    <x:row r="1" ht="30" customHeight="1">
      <x:c r="A1" s="9"/>
      <x:c r="B1" s="9"/>
      <x:c r="C1" s="9"/>
      <x:c r="D1" s="9"/>
      <x:c r="E1" s="9"/>
      <x:c r="F1" s="9"/>
    </x:row>
    <x:row r="2" ht="30" customHeight="1">
      <x:c r="A2" s="14" t="str">
        <x:v>七日行程</x:v>
      </x:c>
      <x:c r="B2" s="14"/>
      <x:c r="C2" s="14"/>
      <x:c r="D2" s="14"/>
      <x:c r="E2" s="14"/>
      <x:c r="F2" s="14"/>
    </x:row>
    <x:row r="3" ht="30" customHeight="1">
      <x:c r="A3" s="9"/>
      <x:c r="B3" s="9"/>
      <x:c r="C3" s="9"/>
      <x:c r="D3" s="9"/>
      <x:c r="E3" s="9"/>
      <x:c r="F3" s="9"/>
    </x:row>
    <x:row r="4" ht="30" customHeight="1">
      <x:c r="A4" s="18" t="str">
        <x:v>天</x:v>
      </x:c>
      <x:c r="B4" s="18" t="str">
        <x:v>区域</x:v>
      </x:c>
      <x:c r="C4" s="18" t="str">
        <x:v>上午</x:v>
      </x:c>
      <x:c r="D4" s="18" t="str">
        <x:v>下午</x:v>
      </x:c>
      <x:c r="E4" s="18" t="str">
        <x:v>晚间</x:v>
      </x:c>
      <x:c r="F4" s="18" t="str">
        <x:v>提醒</x:v>
      </x:c>
    </x:row>
    <x:row r="5" ht="95" customHeight="1">
      <x:c r="A5" s="9" t="str">
        <x:v>D1</x:v>
      </x:c>
      <x:c r="B5" s="9" t="str">
        <x:v>上海 → 大阪</x:v>
      </x:c>
      <x:c r="C5" s="9" t="str">
        <x:v>抵达关西机场，前往酒店</x:v>
      </x:c>
      <x:c r="D5" s="9" t="str">
        <x:v>难波、法善寺横丁</x:v>
      </x:c>
      <x:c r="E5" s="9" t="str">
        <x:v>道顿堀</x:v>
      </x:c>
      <x:c r="F5" s="9" t="str">
        <x:v>六晚住大阪同一家，避免搬行李</x:v>
      </x:c>
    </x:row>
    <x:row r="6" ht="95" customHeight="1">
      <x:c r="A6" s="9" t="str">
        <x:v>D2</x:v>
      </x:c>
      <x:c r="B6" s="9" t="str">
        <x:v>京都东山</x:v>
      </x:c>
      <x:c r="C6" s="9" t="str">
        <x:v>大阪 → 京都河原町、八坂神社</x:v>
      </x:c>
      <x:c r="D6" s="9" t="str">
        <x:v>二年坂、三年坂、清水寺</x:v>
      </x:c>
      <x:c r="E6" s="9" t="str">
        <x:v>鸭川，返回大阪</x:v>
      </x:c>
      <x:c r="F6" s="9" t="str">
        <x:v>不要同天加岚山；步行多</x:v>
      </x:c>
    </x:row>
    <x:row r="7" ht="95" customHeight="1">
      <x:c r="A7" s="9" t="str">
        <x:v>D3</x:v>
      </x:c>
      <x:c r="B7" s="9" t="str">
        <x:v>奈良</x:v>
      </x:c>
      <x:c r="C7" s="9" t="str">
        <x:v>大阪 → 近铁奈良、奈良公园</x:v>
      </x:c>
      <x:c r="D7" s="9" t="str">
        <x:v>东大寺外围或自选购票、奈良町</x:v>
      </x:c>
      <x:c r="E7" s="9" t="str">
        <x:v>返回大阪</x:v>
      </x:c>
      <x:c r="F7" s="9" t="str">
        <x:v>不拿食物逗鹿，不强求喂鹿</x:v>
      </x:c>
    </x:row>
    <x:row r="8" ht="95" customHeight="1">
      <x:c r="A8" s="9" t="str">
        <x:v>D4</x:v>
      </x:c>
      <x:c r="B8" s="9" t="str">
        <x:v>大阪</x:v>
      </x:c>
      <x:c r="C8" s="9" t="str">
        <x:v>大阪城公园</x:v>
      </x:c>
      <x:c r="D8" s="9" t="str">
        <x:v>中之岛、北滨</x:v>
      </x:c>
      <x:c r="E8" s="9" t="str">
        <x:v>梅田</x:v>
      </x:c>
      <x:c r="F8" s="9" t="str">
        <x:v>缓冲日，可与雨天行程调换</x:v>
      </x:c>
    </x:row>
    <x:row r="9" ht="95" customHeight="1">
      <x:c r="A9" s="9" t="str">
        <x:v>D5</x:v>
      </x:c>
      <x:c r="B9" s="9" t="str">
        <x:v>京都二选一</x:v>
      </x:c>
      <x:c r="C9" s="9" t="str">
        <x:v>岚山竹林、渡月桥；或伏见稻荷</x:v>
      </x:c>
      <x:c r="D9" s="9" t="str">
        <x:v>所选区域慢逛</x:v>
      </x:c>
      <x:c r="E9" s="9" t="str">
        <x:v>返回大阪</x:v>
      </x:c>
      <x:c r="F9" s="9" t="str">
        <x:v>岚山与伏见稻荷不在同一区域，选择其一</x:v>
      </x:c>
    </x:row>
    <x:row r="10" ht="95" customHeight="1">
      <x:c r="A10" s="9" t="str">
        <x:v>D6</x:v>
      </x:c>
      <x:c r="B10" s="9" t="str">
        <x:v>大阪自由日</x:v>
      </x:c>
      <x:c r="C10" s="9" t="str">
        <x:v>中崎町或天满</x:v>
      </x:c>
      <x:c r="D10" s="9" t="str">
        <x:v>书店、二手店、集中购物</x:v>
      </x:c>
      <x:c r="E10" s="9" t="str">
        <x:v>整理行李</x:v>
      </x:c>
      <x:c r="F10" s="9" t="str">
        <x:v>控制购物上限，保留机动金</x:v>
      </x:c>
    </x:row>
    <x:row r="11" ht="95" customHeight="1">
      <x:c r="A11" s="9" t="str">
        <x:v>D7</x:v>
      </x:c>
      <x:c r="B11" s="9" t="str">
        <x:v>大阪 → 上海</x:v>
      </x:c>
      <x:c r="C11" s="9" t="str">
        <x:v>酒店周边早餐</x:v>
      </x:c>
      <x:c r="D11" s="9" t="str">
        <x:v>取行李，前往关西机场</x:v>
      </x:c>
      <x:c r="E11" s="9" t="str">
        <x:v>按实际航班返程</x:v>
      </x:c>
      <x:c r="F11" s="9" t="str">
        <x:v>不安排跨城景点</x:v>
      </x:c>
    </x:row>
    <x:row r="12" ht="30" customHeight="1">
      <x:c r="A12" s="9"/>
      <x:c r="B12" s="9"/>
      <x:c r="C12" s="9"/>
      <x:c r="D12" s="9"/>
      <x:c r="E12" s="9"/>
      <x:c r="F12" s="9"/>
    </x:row>
    <x:row r="13" ht="30" customHeight="1">
      <x:c r="A13" s="9"/>
      <x:c r="B13" s="9"/>
      <x:c r="C13" s="9"/>
      <x:c r="D13" s="9"/>
      <x:c r="E13" s="9"/>
      <x:c r="F13" s="9"/>
    </x:row>
    <x:row r="14" ht="30" customHeight="1">
      <x:c r="A14" s="9"/>
      <x:c r="B14" s="9"/>
      <x:c r="C14" s="9"/>
      <x:c r="D14" s="9"/>
      <x:c r="E14" s="9"/>
      <x:c r="F14" s="9"/>
    </x:row>
    <x:row r="15" ht="30" customHeight="1">
      <x:c r="A15" s="9"/>
      <x:c r="B15" s="9"/>
      <x:c r="C15" s="9"/>
      <x:c r="D15" s="9"/>
      <x:c r="E15" s="9"/>
      <x:c r="F15" s="9"/>
    </x:row>
    <x:row r="16" ht="30" customHeight="1">
      <x:c r="A16" s="9"/>
      <x:c r="B16" s="9"/>
      <x:c r="C16" s="9"/>
      <x:c r="D16" s="9"/>
      <x:c r="E16" s="9"/>
      <x:c r="F16" s="9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.75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</x:cols>
  <x:sheetData>
    <x:row r="1" ht="30" customHeight="1">
      <x:c r="A1" s="9"/>
      <x:c r="B1" s="9"/>
      <x:c r="C1" s="9"/>
      <x:c r="D1" s="9"/>
      <x:c r="E1" s="9"/>
      <x:c r="F1" s="9"/>
    </x:row>
    <x:row r="2" ht="30" customHeight="1">
      <x:c r="A2" s="14" t="str">
        <x:v>景点与住宿</x:v>
      </x:c>
      <x:c r="B2" s="14"/>
      <x:c r="C2" s="14"/>
      <x:c r="D2" s="14"/>
      <x:c r="E2" s="14"/>
      <x:c r="F2" s="14"/>
    </x:row>
    <x:row r="3" ht="30" customHeight="1">
      <x:c r="A3" s="9"/>
      <x:c r="B3" s="9"/>
      <x:c r="C3" s="9"/>
      <x:c r="D3" s="9"/>
      <x:c r="E3" s="9"/>
      <x:c r="F3" s="9"/>
    </x:row>
    <x:row r="4" ht="30" customHeight="1">
      <x:c r="A4" s="18" t="str">
        <x:v>景点</x:v>
      </x:c>
      <x:c r="B4" s="18" t="str">
        <x:v>城市</x:v>
      </x:c>
      <x:c r="C4" s="18" t="str">
        <x:v>看点</x:v>
      </x:c>
      <x:c r="D4" s="18" t="str">
        <x:v>门票预算</x:v>
      </x:c>
      <x:c r="E4" s="18" t="str">
        <x:v>停留</x:v>
      </x:c>
      <x:c r="F4" s="18" t="str">
        <x:v>提醒</x:v>
      </x:c>
    </x:row>
    <x:row r="5" ht="30" customHeight="1">
      <x:c r="A5" s="9" t="str">
        <x:v>道顿堀、法善寺横丁</x:v>
      </x:c>
      <x:c r="B5" s="9" t="str">
        <x:v>大阪</x:v>
      </x:c>
      <x:c r="C5" s="9" t="str">
        <x:v>街景、小吃、夜景</x:v>
      </x:c>
      <x:c r="D5" s="9" t="str">
        <x:v>街区步行免费</x:v>
      </x:c>
      <x:c r="E5" s="9" t="str">
        <x:v>1.5—3小时</x:v>
      </x:c>
      <x:c r="F5" s="9" t="str">
        <x:v>傍晚；网红小吃不是最低价正餐</x:v>
      </x:c>
    </x:row>
    <x:row r="6" ht="30" customHeight="1">
      <x:c r="A6" s="9" t="str">
        <x:v>大阪城公园</x:v>
      </x:c>
      <x:c r="B6" s="9" t="str">
        <x:v>大阪</x:v>
      </x:c>
      <x:c r="C6" s="9" t="str">
        <x:v>城外观、园林摄影</x:v>
      </x:c>
      <x:c r="D6" s="9" t="str">
        <x:v>公园普通区域免费，天守阁另收费</x:v>
      </x:c>
      <x:c r="E6" s="9" t="str">
        <x:v>1.5—2小时</x:v>
      </x:c>
      <x:c r="F6" s="9" t="str">
        <x:v>本方案不含登阁</x:v>
      </x:c>
    </x:row>
    <x:row r="7" ht="30" customHeight="1">
      <x:c r="A7" s="9" t="str">
        <x:v>中之岛、北滨</x:v>
      </x:c>
      <x:c r="B7" s="9" t="str">
        <x:v>大阪</x:v>
      </x:c>
      <x:c r="C7" s="9" t="str">
        <x:v>建筑、河岸、咖啡</x:v>
      </x:c>
      <x:c r="D7" s="9" t="str">
        <x:v>公共街区免费，店内消费另计</x:v>
      </x:c>
      <x:c r="E7" s="9" t="str">
        <x:v>2—3小时</x:v>
      </x:c>
      <x:c r="F7" s="9" t="str">
        <x:v>雨天可缩短室外段</x:v>
      </x:c>
    </x:row>
    <x:row r="8" ht="30" customHeight="1">
      <x:c r="A8" s="9" t="str">
        <x:v>清水寺、东山</x:v>
      </x:c>
      <x:c r="B8" s="9" t="str">
        <x:v>京都</x:v>
      </x:c>
      <x:c r="C8" s="9" t="str">
        <x:v>古街、寺院、摄影</x:v>
      </x:c>
      <x:c r="D8" s="9" t="str">
        <x:v>清水寺普通参观先按500日元估算</x:v>
      </x:c>
      <x:c r="E8" s="9" t="str">
        <x:v>3—5小时</x:v>
      </x:c>
      <x:c r="F8" s="9" t="str">
        <x:v>特别开放与门票须出发前核对</x:v>
      </x:c>
    </x:row>
    <x:row r="9" ht="30" customHeight="1">
      <x:c r="A9" s="9" t="str">
        <x:v>伏见稻荷</x:v>
      </x:c>
      <x:c r="B9" s="9" t="str">
        <x:v>京都</x:v>
      </x:c>
      <x:c r="C9" s="9" t="str">
        <x:v>鸟居、神社</x:v>
      </x:c>
      <x:c r="D9" s="9" t="str">
        <x:v>通常免费</x:v>
      </x:c>
      <x:c r="E9" s="9" t="str">
        <x:v>1.5—3小时</x:v>
      </x:c>
      <x:c r="F9" s="9" t="str">
        <x:v>白天参观，独自出行不必登顶</x:v>
      </x:c>
    </x:row>
    <x:row r="10" ht="30" customHeight="1">
      <x:c r="A10" s="9" t="str">
        <x:v>岚山</x:v>
      </x:c>
      <x:c r="B10" s="9" t="str">
        <x:v>京都</x:v>
      </x:c>
      <x:c r="C10" s="9" t="str">
        <x:v>竹林、河岸</x:v>
      </x:c>
      <x:c r="D10" s="9" t="str">
        <x:v>公共步行区域免费，庭园另收费</x:v>
      </x:c>
      <x:c r="E10" s="9" t="str">
        <x:v>半天</x:v>
      </x:c>
      <x:c r="F10" s="9" t="str">
        <x:v>与伏见稻荷二选一</x:v>
      </x:c>
    </x:row>
    <x:row r="11" ht="30" customHeight="1">
      <x:c r="A11" s="9" t="str">
        <x:v>奈良公园、奈良町</x:v>
      </x:c>
      <x:c r="B11" s="9" t="str">
        <x:v>奈良</x:v>
      </x:c>
      <x:c r="C11" s="9" t="str">
        <x:v>公园、老街</x:v>
      </x:c>
      <x:c r="D11" s="9" t="str">
        <x:v>公共区域免费，寺院及鹿饼另计</x:v>
      </x:c>
      <x:c r="E11" s="9" t="str">
        <x:v>半天至一天</x:v>
      </x:c>
      <x:c r="F11" s="9" t="str">
        <x:v>从大阪往返，不搬酒店</x:v>
      </x:c>
    </x:row>
    <x:row r="12" ht="30" customHeight="1">
      <x:c r="A12" s="9"/>
      <x:c r="B12" s="9"/>
      <x:c r="C12" s="9"/>
      <x:c r="D12" s="9"/>
      <x:c r="E12" s="9"/>
      <x:c r="F12" s="9"/>
    </x:row>
    <x:row r="13" ht="30" customHeight="1">
      <x:c r="A13" s="9"/>
      <x:c r="B13" s="9"/>
      <x:c r="C13" s="9"/>
      <x:c r="D13" s="9"/>
      <x:c r="E13" s="9"/>
      <x:c r="F13" s="9"/>
    </x:row>
    <x:row r="14" ht="30" customHeight="1">
      <x:c r="A14" s="18" t="str">
        <x:v>住宿区域/对象</x:v>
      </x:c>
      <x:c r="B14" s="18" t="str">
        <x:v>类型</x:v>
      </x:c>
      <x:c r="C14" s="18" t="str">
        <x:v>参考预算</x:v>
      </x:c>
      <x:c r="D14" s="18" t="str">
        <x:v>筛选条件</x:v>
      </x:c>
      <x:c r="E14" s="18" t="str">
        <x:v>备注</x:v>
      </x:c>
      <x:c r="F14" s="18"/>
    </x:row>
    <x:row r="15" ht="30" customHeight="1">
      <x:c r="A15" s="9" t="str">
        <x:v>难波、心斋桥</x:v>
      </x:c>
      <x:c r="B15" s="9" t="str">
        <x:v>青旅床位</x:v>
      </x:c>
      <x:c r="C15" s="9" t="str">
        <x:v>150—250元/晚</x:v>
      </x:c>
      <x:c r="D15" s="9" t="str">
        <x:v>先比较含税总价，确认帘子、储物柜、晚到入住</x:v>
      </x:c>
      <x:c r="E15" s="9" t="str">
        <x:v>适合短途；女性宿舍需确认房型</x:v>
      </x:c>
      <x:c r="F15" s="9"/>
    </x:row>
    <x:row r="16" ht="30" customHeight="1">
      <x:c r="A16" s="9" t="str">
        <x:v>本町、淀屋桥</x:v>
      </x:c>
      <x:c r="B16" s="9" t="str">
        <x:v>经济独立房</x:v>
      </x:c>
      <x:c r="C16" s="9" t="str">
        <x:v>350—650元/晚</x:v>
      </x:c>
      <x:c r="D16" s="9" t="str">
        <x:v>站点步行5—10分钟内，比较到机场和京都的路径</x:v>
      </x:c>
      <x:c r="E16" s="9" t="str">
        <x:v>独立房总价按一人入住查</x:v>
      </x:c>
      <x:c r="F16" s="9"/>
    </x:row>
    <x:row r="17" ht="30" customHeight="1">
      <x:c r="A17" s="9" t="str">
        <x:v>难波、心斋桥</x:v>
      </x:c>
      <x:c r="B17" s="9" t="str">
        <x:v>胶囊或较高品质宿舍</x:v>
      </x:c>
      <x:c r="C17" s="9" t="str">
        <x:v>200—350元/晚</x:v>
      </x:c>
      <x:c r="D17" s="9" t="str">
        <x:v>确认可入住性别、行李存放、是否白天需离房</x:v>
      </x:c>
      <x:c r="E17" s="9" t="str">
        <x:v>不要默认有独立卫浴</x:v>
      </x:c>
      <x:c r="F17" s="9"/>
    </x:row>
    <x:row r="18" ht="30" customHeight="1">
      <x:c r="A18" s="9" t="str">
        <x:v>相铁FRESA INN大阪难波等连锁</x:v>
      </x:c>
      <x:c r="B18" s="9" t="str">
        <x:v>独立房比价对象</x:v>
      </x:c>
      <x:c r="C18" s="9" t="str">
        <x:v>按日期查询，未获报价</x:v>
      </x:c>
      <x:c r="D18" s="9" t="str">
        <x:v>不是已确认空房或最低价推荐</x:v>
      </x:c>
      <x:c r="E18" s="9" t="str">
        <x:v>https://sotetsu-hotels.com/</x:v>
      </x:c>
      <x:c r="F18" s="9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.75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</x:cols>
  <x:sheetData>
    <x:row r="1" ht="30" customHeight="1">
      <x:c r="A1" s="9"/>
      <x:c r="B1" s="9"/>
      <x:c r="C1" s="9"/>
      <x:c r="D1" s="9"/>
      <x:c r="E1" s="9"/>
      <x:c r="F1" s="9"/>
    </x:row>
    <x:row r="2" ht="30" customHeight="1">
      <x:c r="A2" s="14" t="str">
        <x:v>出发清单</x:v>
      </x:c>
      <x:c r="B2" s="14"/>
      <x:c r="C2" s="14"/>
      <x:c r="D2" s="14"/>
      <x:c r="E2" s="14"/>
      <x:c r="F2" s="14"/>
    </x:row>
    <x:row r="3" ht="30" customHeight="1">
      <x:c r="A3" s="9"/>
      <x:c r="B3" s="9"/>
      <x:c r="C3" s="9"/>
      <x:c r="D3" s="9"/>
      <x:c r="E3" s="9"/>
      <x:c r="F3" s="9"/>
    </x:row>
    <x:row r="4" ht="30" customHeight="1">
      <x:c r="A4" s="18" t="str">
        <x:v>类别</x:v>
      </x:c>
      <x:c r="B4" s="18" t="str">
        <x:v>行动</x:v>
      </x:c>
      <x:c r="C4" s="18" t="str">
        <x:v>状态</x:v>
      </x:c>
      <x:c r="D4" s="18" t="str">
        <x:v>备注</x:v>
      </x:c>
      <x:c r="E4" s="18"/>
      <x:c r="F4" s="18"/>
    </x:row>
    <x:row r="5" ht="30" customHeight="1">
      <x:c r="A5" s="9" t="str">
        <x:v>证件</x:v>
      </x:c>
      <x:c r="B5" s="9" t="str">
        <x:v>确认护照有效及入境资格</x:v>
      </x:c>
      <x:c r="C5" s="9" t="str">
        <x:v>待确认</x:v>
      </x:c>
      <x:c r="D5" s="9" t="str">
        <x:v>签证状况尚未知；办签费用按估算留额</x:v>
      </x:c>
      <x:c r="E5" s="9"/>
      <x:c r="F5" s="9"/>
    </x:row>
    <x:row r="6" ht="30" customHeight="1">
      <x:c r="A6" s="9" t="str">
        <x:v>机票</x:v>
      </x:c>
      <x:c r="B6" s="9" t="str">
        <x:v>比较3组日期的机票与全部住宿总价</x:v>
      </x:c>
      <x:c r="C6" s="9" t="str">
        <x:v>待办</x:v>
      </x:c>
      <x:c r="D6" s="9" t="str">
        <x:v>比较含税、行李、时刻、机场，不只看首页最低价</x:v>
      </x:c>
      <x:c r="E6" s="9"/>
      <x:c r="F6" s="9"/>
    </x:row>
    <x:row r="7" ht="30" customHeight="1">
      <x:c r="A7" s="9" t="str">
        <x:v>住宿</x:v>
      </x:c>
      <x:c r="B7" s="9" t="str">
        <x:v>先订可取消房型</x:v>
      </x:c>
      <x:c r="C7" s="9" t="str">
        <x:v>待办</x:v>
      </x:c>
      <x:c r="D7" s="9" t="str">
        <x:v>核对住宿税、清洁费、毛巾费和取消截止</x:v>
      </x:c>
      <x:c r="E7" s="9"/>
      <x:c r="F7" s="9"/>
    </x:row>
    <x:row r="8" ht="30" customHeight="1">
      <x:c r="A8" s="9" t="str">
        <x:v>交通</x:v>
      </x:c>
      <x:c r="B8" s="9" t="str">
        <x:v>查末班车和返程机场路线</x:v>
      </x:c>
      <x:c r="C8" s="9" t="str">
        <x:v>待办</x:v>
      </x:c>
      <x:c r="D8" s="9" t="str">
        <x:v>机场交通、市内交通分别记账；充值不重复算消费</x:v>
      </x:c>
      <x:c r="E8" s="9"/>
      <x:c r="F8" s="9"/>
    </x:row>
    <x:row r="9" ht="30" customHeight="1">
      <x:c r="A9" s="9" t="str">
        <x:v>上网</x:v>
      </x:c>
      <x:c r="B9" s="9" t="str">
        <x:v>检查SIM或eSIM兼容性</x:v>
      </x:c>
      <x:c r="C9" s="9" t="str">
        <x:v>待办</x:v>
      </x:c>
      <x:c r="D9" s="9" t="str">
        <x:v>下载离线地图，保存日文酒店地址</x:v>
      </x:c>
      <x:c r="E9" s="9"/>
      <x:c r="F9" s="9"/>
    </x:row>
    <x:row r="10" ht="30" customHeight="1">
      <x:c r="A10" s="9" t="str">
        <x:v>支付</x:v>
      </x:c>
      <x:c r="B10" s="9" t="str">
        <x:v>支付卡、少量日元、备用支付</x:v>
      </x:c>
      <x:c r="C10" s="9" t="str">
        <x:v>待办</x:v>
      </x:c>
      <x:c r="D10" s="9" t="str">
        <x:v>预算汇率是自设参数，不是实时汇率</x:v>
      </x:c>
      <x:c r="E10" s="9"/>
      <x:c r="F10" s="9"/>
    </x:row>
    <x:row r="11" ht="30" customHeight="1">
      <x:c r="A11" s="9" t="str">
        <x:v>安全</x:v>
      </x:c>
      <x:c r="B11" s="9" t="str">
        <x:v>留行程给可信的人，保存保险与紧急联系方式</x:v>
      </x:c>
      <x:c r="C11" s="9" t="str">
        <x:v>待办</x:v>
      </x:c>
      <x:c r="D11" s="9" t="str">
        <x:v>不为省小钱选夜间偏僻住宿；山路白天走</x:v>
      </x:c>
      <x:c r="E11" s="9"/>
      <x:c r="F11" s="9"/>
    </x:row>
    <x:row r="12" ht="30" customHeight="1">
      <x:c r="A12" s="9" t="str">
        <x:v>资料</x:v>
      </x:c>
      <x:c r="B12" s="9" t="str">
        <x:v>补充Notion收藏</x:v>
      </x:c>
      <x:c r="C12" s="9" t="str">
        <x:v>待补充</x:v>
      </x:c>
      <x:c r="D12" s="9" t="str">
        <x:v>原链接无法读取，未将推荐冒充用户收藏</x:v>
      </x:c>
      <x:c r="E12" s="9"/>
      <x:c r="F12" s="9"/>
    </x:row>
    <x:row r="13" ht="30" customHeight="1">
      <x:c r="A13" s="9"/>
      <x:c r="B13" s="9"/>
      <x:c r="C13" s="9"/>
      <x:c r="D13" s="9"/>
      <x:c r="E13" s="9"/>
      <x:c r="F13" s="9"/>
    </x:row>
    <x:row r="14" ht="30" customHeight="1">
      <x:c r="A14" s="9"/>
      <x:c r="B14" s="9"/>
      <x:c r="C14" s="9"/>
      <x:c r="D14" s="9"/>
      <x:c r="E14" s="9"/>
      <x:c r="F14" s="9"/>
    </x:row>
    <x:row r="15" ht="30" customHeight="1">
      <x:c r="A15" s="9"/>
      <x:c r="B15" s="9"/>
      <x:c r="C15" s="9"/>
      <x:c r="D15" s="9"/>
      <x:c r="E15" s="9"/>
      <x:c r="F15" s="9"/>
    </x:row>
    <x:row r="16" ht="30" customHeight="1">
      <x:c r="A16" s="9"/>
      <x:c r="B16" s="9"/>
      <x:c r="C16" s="9"/>
      <x:c r="D16" s="9"/>
      <x:c r="E16" s="9"/>
      <x:c r="F16" s="9"/>
    </x:row>
  </x:sheetData>
  <x:dataValidations count="1">
    <x:dataValidation type="list" sqref="C5:C12">
      <x:formula1>"待办,待确认,待补充,已完成"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.75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</x:cols>
  <x:sheetData>
    <x:row r="1" ht="30" customHeight="1">
      <x:c r="A1" s="9"/>
      <x:c r="B1" s="9"/>
      <x:c r="C1" s="9"/>
      <x:c r="D1" s="9"/>
      <x:c r="E1" s="9"/>
      <x:c r="F1" s="9"/>
    </x:row>
    <x:row r="2" ht="30" customHeight="1">
      <x:c r="A2" s="14" t="str">
        <x:v>来源</x:v>
      </x:c>
      <x:c r="B2" s="14"/>
      <x:c r="C2" s="14"/>
      <x:c r="D2" s="14"/>
      <x:c r="E2" s="14"/>
      <x:c r="F2" s="14"/>
    </x:row>
    <x:row r="3" ht="30" customHeight="1">
      <x:c r="A3" s="9"/>
      <x:c r="B3" s="9"/>
      <x:c r="C3" s="9"/>
      <x:c r="D3" s="9"/>
      <x:c r="E3" s="9"/>
      <x:c r="F3" s="9"/>
    </x:row>
    <x:row r="4" ht="30" customHeight="1">
      <x:c r="A4" s="18" t="str">
        <x:v>资料</x:v>
      </x:c>
      <x:c r="B4" s="18" t="str">
        <x:v>链接</x:v>
      </x:c>
      <x:c r="C4" s="19"/>
      <x:c r="D4" s="19"/>
      <x:c r="E4" s="19"/>
      <x:c r="F4" s="19"/>
    </x:row>
    <x:row r="5" ht="30" customHeight="1">
      <x:c r="A5" s="9" t="str">
        <x:v>日本旅游局：预算旅行</x:v>
      </x:c>
      <x:c r="B5" s="9" t="str">
        <x:v>https://www.japan.travel/en/guide/japan-on-a-budget/</x:v>
      </x:c>
      <x:c r="C5" s="9"/>
      <x:c r="D5" s="9"/>
      <x:c r="E5" s="9"/>
      <x:c r="F5" s="9"/>
    </x:row>
    <x:row r="6" ht="30" customHeight="1">
      <x:c r="A6" s="9" t="str">
        <x:v>阪急：大阪梅田至京都河原町普通运费</x:v>
      </x:c>
      <x:c r="B6" s="9" t="str">
        <x:v>https://faq.hankyu.co.jp/faq/show/1930?site_domain=default</x:v>
      </x:c>
      <x:c r="C6" s="9"/>
      <x:c r="D6" s="9"/>
      <x:c r="E6" s="9"/>
      <x:c r="F6" s="9"/>
    </x:row>
    <x:row r="7" ht="30" customHeight="1">
      <x:c r="A7" s="9" t="str">
        <x:v>南海：机场交通时刻</x:v>
      </x:c>
      <x:c r="B7" s="9" t="str">
        <x:v>https://www.nankai.co.jp/en_railway/access-timetable</x:v>
      </x:c>
      <x:c r="C7" s="9"/>
      <x:c r="D7" s="9"/>
      <x:c r="E7" s="9"/>
      <x:c r="F7" s="9"/>
    </x:row>
    <x:row r="8" ht="30" customHeight="1">
      <x:c r="A8" s="9" t="str">
        <x:v>Peach：随身行李规则</x:v>
      </x:c>
      <x:c r="B8" s="9" t="str">
        <x:v>https://www.flypeach.com/en/lm/ai/airports/baggage/carry_on_bag</x:v>
      </x:c>
      <x:c r="C8" s="9"/>
      <x:c r="D8" s="9"/>
      <x:c r="E8" s="9"/>
      <x:c r="F8" s="9"/>
    </x:row>
    <x:row r="9" ht="30" customHeight="1">
      <x:c r="A9" s="9" t="str">
        <x:v>日本驻华使馆：旅游签证</x:v>
      </x:c>
      <x:c r="B9" s="9" t="str">
        <x:v>https://www.cn.emb-japan.go.jp/consular/visa_dantai.htm</x:v>
      </x:c>
      <x:c r="C9" s="9"/>
      <x:c r="D9" s="9"/>
      <x:c r="E9" s="9"/>
      <x:c r="F9" s="9"/>
    </x:row>
    <x:row r="10" ht="30" customHeight="1">
      <x:c r="A10" s="9" t="str">
        <x:v>京都官方：住宿</x:v>
      </x:c>
      <x:c r="B10" s="9" t="str">
        <x:v>https://kyoto.travel/en/accommodations/</x:v>
      </x:c>
      <x:c r="C10" s="9"/>
      <x:c r="D10" s="9"/>
      <x:c r="E10" s="9"/>
      <x:c r="F10" s="9"/>
    </x:row>
    <x:row r="11" ht="30" customHeight="1">
      <x:c r="A11" s="9" t="str">
        <x:v>清水寺：参观信息</x:v>
      </x:c>
      <x:c r="B11" s="9" t="str">
        <x:v>https://www.japan-guide.com/e/e3901.html</x:v>
      </x:c>
      <x:c r="C11" s="9"/>
      <x:c r="D11" s="9"/>
      <x:c r="E11" s="9"/>
      <x:c r="F11" s="9"/>
    </x:row>
    <x:row r="12" ht="30" customHeight="1">
      <x:c r="A12" s="9" t="str">
        <x:v>伏见稻荷：参观信息</x:v>
      </x:c>
      <x:c r="B12" s="9" t="str">
        <x:v>https://www.japan-guide.com/e/e3915.html</x:v>
      </x:c>
      <x:c r="C12" s="9"/>
      <x:c r="D12" s="9"/>
      <x:c r="E12" s="9"/>
      <x:c r="F12" s="9"/>
    </x:row>
    <x:row r="13" ht="30" customHeight="1">
      <x:c r="A13" s="9" t="str">
        <x:v>日本旅游局：十一月</x:v>
      </x:c>
      <x:c r="B13" s="9" t="str">
        <x:v>https://www.japan.travel/en/guide/november/</x:v>
      </x:c>
      <x:c r="C13" s="9"/>
      <x:c r="D13" s="9"/>
      <x:c r="E13" s="9"/>
      <x:c r="F13" s="9"/>
    </x:row>
    <x:row r="14" ht="30" customHeight="1">
      <x:c r="A14" s="9"/>
      <x:c r="B14" s="9"/>
      <x:c r="C14" s="9"/>
      <x:c r="D14" s="9"/>
      <x:c r="E14" s="9"/>
      <x:c r="F14" s="9"/>
    </x:row>
    <x:row r="15" ht="30" customHeight="1">
      <x:c r="A15" s="9"/>
      <x:c r="B15" s="9"/>
      <x:c r="C15" s="9"/>
      <x:c r="D15" s="9"/>
      <x:c r="E15" s="9"/>
      <x:c r="F15" s="9"/>
    </x:row>
    <x:row r="16" ht="30" customHeight="1">
      <x:c r="A16" s="9" t="str">
        <x:v>整理日期</x:v>
      </x:c>
      <x:c r="B16" s="9" t="str">
        <x:v>2026-11-01</x:v>
      </x:c>
      <x:c r="C16" s="9"/>
      <x:c r="D16" s="9"/>
      <x:c r="E16" s="9"/>
      <x:c r="F16" s="9"/>
    </x:row>
    <x:row r="17" ht="30" customHeight="1">
      <x:c r="A17" s="9" t="str">
        <x:v>Notion参考（尚未读取）</x:v>
      </x:c>
      <x:c r="B17" s="9" t="str">
        <x:v>https://app.notion.com/p/b0dfe2bde7b843d18d440d77b63e4ba0</x:v>
      </x:c>
      <x:c r="C17" s="9"/>
      <x:c r="D17" s="9"/>
      <x:c r="E17" s="9"/>
      <x:c r="F17" s="9"/>
    </x:row>
    <x:row r="18" ht="30" customHeight="1">
      <x:c r="A18" s="9" t="str">
        <x:v>价格性质</x:v>
      </x:c>
      <x:c r="B18" s="9" t="str">
        <x:v>机票和住宿为预算估算；未查询指定日期库存</x:v>
      </x:c>
      <x:c r="C18" s="9"/>
      <x:c r="D18" s="9"/>
      <x:c r="E18" s="9"/>
      <x:c r="F18" s="9"/>
    </x:row>
    <x:row r="19" ht="30" customHeight="1">
      <x:c r="A19" s="9" t="str">
        <x:v>用户条件</x:v>
      </x:c>
      <x:c r="B19" s="9" t="str">
        <x:v>上海出发，约3天或一周，尽量便宜</x:v>
      </x:c>
      <x:c r="C19" s="9"/>
      <x:c r="D19" s="9"/>
      <x:c r="E19" s="9"/>
      <x:c r="F19" s="9"/>
    </x:row>
  </x:sheetData>
  <x:pageMargins left="0.7" right="0.7" top="0.75" bottom="0.75" header="0.3" footer="0.3"/>
</x:worksheet>
</file>